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Información LDF\"/>
    </mc:Choice>
  </mc:AlternateContent>
  <xr:revisionPtr revIDLastSave="0" documentId="13_ncr:1_{7B413579-1596-4C13-A63F-C70083C3A7CC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84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0" i="1" l="1"/>
  <c r="H144" i="1"/>
  <c r="H75" i="1"/>
  <c r="H67" i="1"/>
  <c r="H71" i="1"/>
  <c r="E153" i="1"/>
  <c r="H153" i="1" s="1"/>
  <c r="E154" i="1"/>
  <c r="H154" i="1" s="1"/>
  <c r="E155" i="1"/>
  <c r="H155" i="1" s="1"/>
  <c r="E156" i="1"/>
  <c r="H156" i="1" s="1"/>
  <c r="E157" i="1"/>
  <c r="H157" i="1" s="1"/>
  <c r="E158" i="1"/>
  <c r="H158" i="1" s="1"/>
  <c r="E152" i="1"/>
  <c r="H152" i="1" s="1"/>
  <c r="E149" i="1"/>
  <c r="H149" i="1" s="1"/>
  <c r="E150" i="1"/>
  <c r="H150" i="1" s="1"/>
  <c r="E148" i="1"/>
  <c r="H148" i="1" s="1"/>
  <c r="E140" i="1"/>
  <c r="E141" i="1"/>
  <c r="H141" i="1" s="1"/>
  <c r="E142" i="1"/>
  <c r="H142" i="1" s="1"/>
  <c r="E143" i="1"/>
  <c r="H143" i="1" s="1"/>
  <c r="E144" i="1"/>
  <c r="E145" i="1"/>
  <c r="H145" i="1" s="1"/>
  <c r="E146" i="1"/>
  <c r="H146" i="1" s="1"/>
  <c r="E139" i="1"/>
  <c r="H139" i="1" s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25" i="1"/>
  <c r="H12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H79" i="1" s="1"/>
  <c r="E80" i="1"/>
  <c r="H80" i="1" s="1"/>
  <c r="E81" i="1"/>
  <c r="H81" i="1" s="1"/>
  <c r="E82" i="1"/>
  <c r="H82" i="1" s="1"/>
  <c r="E83" i="1"/>
  <c r="H83" i="1" s="1"/>
  <c r="E84" i="1"/>
  <c r="H84" i="1" s="1"/>
  <c r="E78" i="1"/>
  <c r="H78" i="1" s="1"/>
  <c r="E75" i="1"/>
  <c r="E76" i="1"/>
  <c r="H76" i="1" s="1"/>
  <c r="E74" i="1"/>
  <c r="H74" i="1" s="1"/>
  <c r="E70" i="1"/>
  <c r="H70" i="1" s="1"/>
  <c r="E71" i="1"/>
  <c r="E72" i="1"/>
  <c r="H72" i="1" s="1"/>
  <c r="E66" i="1"/>
  <c r="H66" i="1" s="1"/>
  <c r="E67" i="1"/>
  <c r="E68" i="1"/>
  <c r="H68" i="1" s="1"/>
  <c r="E69" i="1"/>
  <c r="H69" i="1" s="1"/>
  <c r="E65" i="1"/>
  <c r="H65" i="1" s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C85" i="1" l="1"/>
  <c r="C10" i="1"/>
  <c r="G85" i="1"/>
  <c r="F10" i="1"/>
  <c r="G10" i="1"/>
  <c r="F85" i="1"/>
  <c r="D85" i="1"/>
  <c r="H85" i="1"/>
  <c r="D10" i="1"/>
  <c r="H10" i="1"/>
  <c r="E85" i="1"/>
  <c r="E10" i="1"/>
  <c r="C160" i="1" l="1"/>
  <c r="G160" i="1"/>
  <c r="F160" i="1"/>
  <c r="H160" i="1"/>
  <c r="D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<sst xmlns="http://schemas.openxmlformats.org/spreadsheetml/2006/main" count="163" uniqueCount="90">
  <si>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</si>
  <si>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</si>
  <si>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</si>
  <si>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</si>
  <si>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</si>
  <si>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</si>
  <si>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</si>
  <si>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</si>
  <si>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</si>
  <si>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</si>
  <si>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</si>
  <si>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</si>
  <si>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</si>
  <si>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</si>
  <si>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</si>
  <si>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</si>
  <si>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</si>
  <si>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</si>
  <si>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</si>
  <si>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</si>
  <si>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</si>
  <si>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</si>
  <si>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</si>
  <si>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</si>
  <si>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</si>
  <si>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</si>
  <si>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</si>
  <si>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</si>
  <si>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</si>
  <si>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</si>
  <si>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</si>
  <si>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</si>
  <si>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</si>
  <si>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</si>
  <si>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</si>
  <si>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</si>
  <si>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</si>
  <si>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</si>
  <si>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</si>
  <si>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</si>
  <si>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</si>
  <si>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</si>
  <si>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</si>
  <si>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</si>
  <si>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</si>
  <si>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</si>
  <si>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</si>
  <si>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</si>
  <si>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</si>
  <si>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</si>
  <si>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</si>
  <si>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</si>
  <si>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</si>
  <si>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</si>
  <si>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</si>
  <si>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</si>
  <si>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</si>
  <si>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</si>
  <si>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</si>
  <si>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</si>
  <si>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</si>
  <si>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</si>
  <si>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</si>
  <si>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</si>
  <si>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</si>
  <si>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</si>
  <si>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</si>
  <si>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</si>
  <si>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</si>
  <si>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</si>
  <si>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</si>
  <si>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</si>
  <si>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</si>
  <si>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</si>
  <si>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</si>
  <si>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</si>
  <si>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</si>
  <si>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</si>
  <si>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</si>
  <si>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</si>
  <si>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</si>
  <si>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</si>
  <si>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</si>
  <si>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</si>
  <si>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</si>
  <si>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</si>
  <si>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</si>
  <si>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</si>
  <si>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</si>
  <si>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 de enero al 30 de junio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</si>
</sst>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205"/>
  <sheetViews>
    <sheetView tabSelected="1" topLeftCell="A70" zoomScale="90" zoomScaleNormal="90" workbookViewId="0">
      <selection activeCell="C152" sqref="C152:C153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5.140625" style="1" bestFit="1" customWidth="1"/>
    <col min="4" max="4" width="14.28515625" style="1" bestFit="1" customWidth="1"/>
    <col min="5" max="8" width="15.1406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3" t="s">
        <v>88</v>
      </c>
      <c r="C2" s="44"/>
      <c r="D2" s="44"/>
      <c r="E2" s="44"/>
      <c r="F2" s="44"/>
      <c r="G2" s="44"/>
      <c r="H2" s="45"/>
    </row>
    <row r="3" spans="2:9" x14ac:dyDescent="0.2">
      <c r="B3" s="46" t="s">
        <v>1</v>
      </c>
      <c r="C3" s="47"/>
      <c r="D3" s="47"/>
      <c r="E3" s="47"/>
      <c r="F3" s="47"/>
      <c r="G3" s="47"/>
      <c r="H3" s="48"/>
    </row>
    <row r="4" spans="2:9" x14ac:dyDescent="0.2">
      <c r="B4" s="46" t="s">
        <v>2</v>
      </c>
      <c r="C4" s="47"/>
      <c r="D4" s="47"/>
      <c r="E4" s="47"/>
      <c r="F4" s="47"/>
      <c r="G4" s="47"/>
      <c r="H4" s="48"/>
    </row>
    <row r="5" spans="2:9" x14ac:dyDescent="0.2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25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25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75" thickBot="1" x14ac:dyDescent="0.25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">
      <c r="B9" s="4"/>
      <c r="C9" s="5"/>
      <c r="D9" s="5"/>
      <c r="E9" s="27"/>
      <c r="F9" s="5"/>
      <c r="G9" s="5"/>
      <c r="H9" s="33"/>
    </row>
    <row r="10" spans="2:9" x14ac:dyDescent="0.2">
      <c r="B10" s="6" t="s">
        <v>12</v>
      </c>
      <c r="C10" s="7">
        <f>SUM(C12,C20,C30,C40,C50,C60,C64,C73,C77)</f>
        <v>2217812865.6899996</v>
      </c>
      <c r="D10" s="8">
        <f>SUM(D12,D20,D30,D40,D50,D60,D64,D73,D77)</f>
        <v>101832252.7</v>
      </c>
      <c r="E10" s="28">
        <f t="shared" ref="E10:H10" si="0">SUM(E12,E20,E30,E40,E50,E60,E64,E73,E77)</f>
        <v>2319645118.3900003</v>
      </c>
      <c r="F10" s="8">
        <f t="shared" si="0"/>
        <v>1618649316.5</v>
      </c>
      <c r="G10" s="8">
        <f t="shared" si="0"/>
        <v>1555744255.53</v>
      </c>
      <c r="H10" s="28">
        <f t="shared" si="0"/>
        <v>700995801.88999999</v>
      </c>
    </row>
    <row r="11" spans="2:9" x14ac:dyDescent="0.2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">
      <c r="B12" s="6" t="s">
        <v>13</v>
      </c>
      <c r="C12" s="7">
        <f>SUM(C13:C19)</f>
        <v>939003011.54999995</v>
      </c>
      <c r="D12" s="7">
        <f>SUM(D13:D19)</f>
        <v>-137772069.69</v>
      </c>
      <c r="E12" s="29">
        <f t="shared" ref="E12:H12" si="1">SUM(E13:E19)</f>
        <v>801230941.86000001</v>
      </c>
      <c r="F12" s="7">
        <f t="shared" si="1"/>
        <v>792999160.75</v>
      </c>
      <c r="G12" s="7">
        <f t="shared" si="1"/>
        <v>792815222.26999998</v>
      </c>
      <c r="H12" s="29">
        <f t="shared" si="1"/>
        <v>8231781.1099999836</v>
      </c>
    </row>
    <row r="13" spans="2:9" ht="24" x14ac:dyDescent="0.2">
      <c r="B13" s="10" t="s">
        <v>14</v>
      </c>
      <c r="C13" s="25">
        <v>258715812.19999999</v>
      </c>
      <c r="D13" s="25">
        <v>-51217023.929999992</v>
      </c>
      <c r="E13" s="30">
        <f>SUM(C13:D13)</f>
        <v>207498788.26999998</v>
      </c>
      <c r="F13" s="26">
        <v>207498788.27000001</v>
      </c>
      <c r="G13" s="26">
        <v>207498788.27000001</v>
      </c>
      <c r="H13" s="34">
        <f>SUM(E13-F13)</f>
        <v>-2.9802322387695313E-8</v>
      </c>
    </row>
    <row r="14" spans="2:9" ht="22.9" customHeight="1" x14ac:dyDescent="0.2">
      <c r="B14" s="10" t="s">
        <v>15</v>
      </c>
      <c r="C14" s="25">
        <v>20545984.02</v>
      </c>
      <c r="D14" s="25">
        <v>1212690.1500000004</v>
      </c>
      <c r="E14" s="30">
        <f t="shared" ref="E14:E79" si="2">SUM(C14:D14)</f>
        <v>21758674.170000002</v>
      </c>
      <c r="F14" s="26">
        <v>21758674.170000002</v>
      </c>
      <c r="G14" s="26">
        <v>21751674.170000002</v>
      </c>
      <c r="H14" s="34">
        <f t="shared" ref="H14:H79" si="3">SUM(E14-F14)</f>
        <v>0</v>
      </c>
    </row>
    <row r="15" spans="2:9" x14ac:dyDescent="0.2">
      <c r="B15" s="10" t="s">
        <v>16</v>
      </c>
      <c r="C15" s="25">
        <v>235610875.58000001</v>
      </c>
      <c r="D15" s="25">
        <v>-4799635.8599999994</v>
      </c>
      <c r="E15" s="30">
        <f t="shared" si="2"/>
        <v>230811239.72000003</v>
      </c>
      <c r="F15" s="26">
        <v>230811239.72</v>
      </c>
      <c r="G15" s="26">
        <v>230811239.72</v>
      </c>
      <c r="H15" s="34">
        <f t="shared" si="3"/>
        <v>2.9802322387695313E-8</v>
      </c>
    </row>
    <row r="16" spans="2:9" x14ac:dyDescent="0.2">
      <c r="B16" s="10" t="s">
        <v>17</v>
      </c>
      <c r="C16" s="25">
        <v>49985502.770000003</v>
      </c>
      <c r="D16" s="25">
        <v>-7461675.9500000011</v>
      </c>
      <c r="E16" s="30">
        <f t="shared" si="2"/>
        <v>42523826.82</v>
      </c>
      <c r="F16" s="26">
        <v>42523826.82</v>
      </c>
      <c r="G16" s="26">
        <v>42523826.82</v>
      </c>
      <c r="H16" s="34">
        <f t="shared" si="3"/>
        <v>0</v>
      </c>
    </row>
    <row r="17" spans="2:8" x14ac:dyDescent="0.2">
      <c r="B17" s="10" t="s">
        <v>18</v>
      </c>
      <c r="C17" s="25">
        <v>271423283.25</v>
      </c>
      <c r="D17" s="25">
        <v>-51789664.840000004</v>
      </c>
      <c r="E17" s="30">
        <f t="shared" si="2"/>
        <v>219633618.41</v>
      </c>
      <c r="F17" s="26">
        <v>211401837.30000001</v>
      </c>
      <c r="G17" s="26">
        <v>211233603.18000001</v>
      </c>
      <c r="H17" s="34">
        <f t="shared" si="3"/>
        <v>8231781.1099999845</v>
      </c>
    </row>
    <row r="18" spans="2:8" x14ac:dyDescent="0.2">
      <c r="B18" s="10" t="s">
        <v>19</v>
      </c>
      <c r="C18" s="25">
        <v>1937295.96</v>
      </c>
      <c r="D18" s="25">
        <v>-1490275.5800000005</v>
      </c>
      <c r="E18" s="30">
        <f t="shared" si="2"/>
        <v>447020.37999999942</v>
      </c>
      <c r="F18" s="26">
        <v>447020.38</v>
      </c>
      <c r="G18" s="26">
        <v>438316.02</v>
      </c>
      <c r="H18" s="34">
        <f t="shared" si="3"/>
        <v>-5.8207660913467407E-10</v>
      </c>
    </row>
    <row r="19" spans="2:8" x14ac:dyDescent="0.2">
      <c r="B19" s="10" t="s">
        <v>20</v>
      </c>
      <c r="C19" s="25">
        <v>100784257.77</v>
      </c>
      <c r="D19" s="25">
        <v>-22226483.68</v>
      </c>
      <c r="E19" s="30">
        <f t="shared" si="2"/>
        <v>78557774.090000004</v>
      </c>
      <c r="F19" s="26">
        <v>78557774.090000004</v>
      </c>
      <c r="G19" s="26">
        <v>78557774.090000004</v>
      </c>
      <c r="H19" s="34">
        <f t="shared" si="3"/>
        <v>0</v>
      </c>
    </row>
    <row r="20" spans="2:8" s="9" customFormat="1" ht="24" x14ac:dyDescent="0.2">
      <c r="B20" s="12" t="s">
        <v>21</v>
      </c>
      <c r="C20" s="7">
        <f>SUM(C21:C29)</f>
        <v>111786997.39</v>
      </c>
      <c r="D20" s="7">
        <f t="shared" ref="D20:H20" si="4">SUM(D21:D29)</f>
        <v>-5579920.4699999988</v>
      </c>
      <c r="E20" s="29">
        <f t="shared" si="4"/>
        <v>106207076.92</v>
      </c>
      <c r="F20" s="7">
        <f t="shared" si="4"/>
        <v>52008188.360000007</v>
      </c>
      <c r="G20" s="7">
        <f t="shared" si="4"/>
        <v>45783503</v>
      </c>
      <c r="H20" s="29">
        <f t="shared" si="4"/>
        <v>54198888.56000001</v>
      </c>
    </row>
    <row r="21" spans="2:8" ht="24" x14ac:dyDescent="0.2">
      <c r="B21" s="10" t="s">
        <v>22</v>
      </c>
      <c r="C21" s="25">
        <v>13826696.01</v>
      </c>
      <c r="D21" s="25">
        <v>-5840329.4900000021</v>
      </c>
      <c r="E21" s="30">
        <f t="shared" si="2"/>
        <v>7986366.5199999977</v>
      </c>
      <c r="F21" s="26">
        <v>6958806.0199999996</v>
      </c>
      <c r="G21" s="26">
        <v>6475451.04</v>
      </c>
      <c r="H21" s="34">
        <f t="shared" si="3"/>
        <v>1027560.4999999981</v>
      </c>
    </row>
    <row r="22" spans="2:8" x14ac:dyDescent="0.2">
      <c r="B22" s="10" t="s">
        <v>23</v>
      </c>
      <c r="C22" s="25">
        <v>11801510.359999999</v>
      </c>
      <c r="D22" s="25">
        <v>-1008673.4400000013</v>
      </c>
      <c r="E22" s="30">
        <f t="shared" si="2"/>
        <v>10792836.919999998</v>
      </c>
      <c r="F22" s="26">
        <v>6890406.2700000005</v>
      </c>
      <c r="G22" s="26">
        <v>6760075.9000000004</v>
      </c>
      <c r="H22" s="34">
        <f t="shared" si="3"/>
        <v>3902430.6499999976</v>
      </c>
    </row>
    <row r="23" spans="2:8" ht="24" x14ac:dyDescent="0.2">
      <c r="B23" s="10" t="s">
        <v>24</v>
      </c>
      <c r="C23" s="25">
        <v>541500</v>
      </c>
      <c r="D23" s="25">
        <v>-541500</v>
      </c>
      <c r="E23" s="30">
        <f t="shared" si="2"/>
        <v>0</v>
      </c>
      <c r="F23" s="26">
        <v>0</v>
      </c>
      <c r="G23" s="26">
        <v>0</v>
      </c>
      <c r="H23" s="34">
        <f t="shared" si="3"/>
        <v>0</v>
      </c>
    </row>
    <row r="24" spans="2:8" ht="24" x14ac:dyDescent="0.2">
      <c r="B24" s="10" t="s">
        <v>25</v>
      </c>
      <c r="C24" s="25">
        <v>12585332.49</v>
      </c>
      <c r="D24" s="25">
        <v>4168708.1800000072</v>
      </c>
      <c r="E24" s="30">
        <f t="shared" si="2"/>
        <v>16754040.670000007</v>
      </c>
      <c r="F24" s="26">
        <v>4963773.46</v>
      </c>
      <c r="G24" s="26">
        <v>3445510.28</v>
      </c>
      <c r="H24" s="34">
        <f t="shared" si="3"/>
        <v>11790267.210000008</v>
      </c>
    </row>
    <row r="25" spans="2:8" ht="23.45" customHeight="1" x14ac:dyDescent="0.2">
      <c r="B25" s="10" t="s">
        <v>26</v>
      </c>
      <c r="C25" s="25">
        <v>2929484.12</v>
      </c>
      <c r="D25" s="25">
        <v>-1841354.6100000013</v>
      </c>
      <c r="E25" s="30">
        <f t="shared" si="2"/>
        <v>1088129.5099999988</v>
      </c>
      <c r="F25" s="26">
        <v>755797.44000000006</v>
      </c>
      <c r="G25" s="26">
        <v>635745.30000000005</v>
      </c>
      <c r="H25" s="34">
        <f t="shared" si="3"/>
        <v>332332.06999999878</v>
      </c>
    </row>
    <row r="26" spans="2:8" x14ac:dyDescent="0.2">
      <c r="B26" s="10" t="s">
        <v>27</v>
      </c>
      <c r="C26" s="25">
        <v>45876406.850000001</v>
      </c>
      <c r="D26" s="25">
        <v>-584950.75</v>
      </c>
      <c r="E26" s="30">
        <f t="shared" si="2"/>
        <v>45291456.100000001</v>
      </c>
      <c r="F26" s="26">
        <v>19394759.32</v>
      </c>
      <c r="G26" s="26">
        <v>16849833.16</v>
      </c>
      <c r="H26" s="34">
        <f t="shared" si="3"/>
        <v>25896696.780000001</v>
      </c>
    </row>
    <row r="27" spans="2:8" ht="24" x14ac:dyDescent="0.2">
      <c r="B27" s="10" t="s">
        <v>28</v>
      </c>
      <c r="C27" s="25">
        <v>10832330.07</v>
      </c>
      <c r="D27" s="25">
        <v>2309845.6099999994</v>
      </c>
      <c r="E27" s="30">
        <f t="shared" si="2"/>
        <v>13142175.68</v>
      </c>
      <c r="F27" s="26">
        <v>5251581.32</v>
      </c>
      <c r="G27" s="26">
        <v>3856495.72</v>
      </c>
      <c r="H27" s="34">
        <f t="shared" si="3"/>
        <v>7890594.3599999994</v>
      </c>
    </row>
    <row r="28" spans="2:8" ht="12" customHeight="1" x14ac:dyDescent="0.2">
      <c r="B28" s="10" t="s">
        <v>29</v>
      </c>
      <c r="C28" s="25">
        <v>300000</v>
      </c>
      <c r="D28" s="25">
        <v>-272036.39999999997</v>
      </c>
      <c r="E28" s="30">
        <f t="shared" si="2"/>
        <v>27963.600000000035</v>
      </c>
      <c r="F28" s="26">
        <v>27963.599999999999</v>
      </c>
      <c r="G28" s="26">
        <v>27963.599999999999</v>
      </c>
      <c r="H28" s="34">
        <f t="shared" si="3"/>
        <v>3.637978807091713E-11</v>
      </c>
    </row>
    <row r="29" spans="2:8" ht="25.9" customHeight="1" x14ac:dyDescent="0.2">
      <c r="B29" s="10" t="s">
        <v>30</v>
      </c>
      <c r="C29" s="25">
        <v>13093737.49</v>
      </c>
      <c r="D29" s="25">
        <v>-1969629.5700000003</v>
      </c>
      <c r="E29" s="30">
        <f t="shared" si="2"/>
        <v>11124107.92</v>
      </c>
      <c r="F29" s="26">
        <v>7765100.9299999997</v>
      </c>
      <c r="G29" s="26">
        <v>7732428</v>
      </c>
      <c r="H29" s="34">
        <f t="shared" si="3"/>
        <v>3359006.99</v>
      </c>
    </row>
    <row r="30" spans="2:8" s="9" customFormat="1" ht="24" x14ac:dyDescent="0.2">
      <c r="B30" s="12" t="s">
        <v>31</v>
      </c>
      <c r="C30" s="7">
        <f>SUM(C31:C39)</f>
        <v>395043021.62</v>
      </c>
      <c r="D30" s="7">
        <f t="shared" ref="D30:H30" si="5">SUM(D31:D39)</f>
        <v>39865457.080000013</v>
      </c>
      <c r="E30" s="29">
        <f t="shared" si="5"/>
        <v>434908478.70000005</v>
      </c>
      <c r="F30" s="7">
        <f t="shared" si="5"/>
        <v>272889235.43000001</v>
      </c>
      <c r="G30" s="7">
        <f t="shared" si="5"/>
        <v>220316637.45000002</v>
      </c>
      <c r="H30" s="29">
        <f t="shared" si="5"/>
        <v>162019243.27000004</v>
      </c>
    </row>
    <row r="31" spans="2:8" x14ac:dyDescent="0.2">
      <c r="B31" s="10" t="s">
        <v>32</v>
      </c>
      <c r="C31" s="25">
        <v>120248291.27</v>
      </c>
      <c r="D31" s="25">
        <v>2945549.8800000101</v>
      </c>
      <c r="E31" s="30">
        <f t="shared" si="2"/>
        <v>123193841.15000001</v>
      </c>
      <c r="F31" s="26">
        <v>120635291.59</v>
      </c>
      <c r="G31" s="26">
        <v>79226228.450000003</v>
      </c>
      <c r="H31" s="34">
        <f t="shared" si="3"/>
        <v>2558549.5600000024</v>
      </c>
    </row>
    <row r="32" spans="2:8" x14ac:dyDescent="0.2">
      <c r="B32" s="10" t="s">
        <v>33</v>
      </c>
      <c r="C32" s="25">
        <v>23896330.75</v>
      </c>
      <c r="D32" s="25">
        <v>-7280469.0600000024</v>
      </c>
      <c r="E32" s="30">
        <f t="shared" si="2"/>
        <v>16615861.689999998</v>
      </c>
      <c r="F32" s="26">
        <v>7909495.9900000002</v>
      </c>
      <c r="G32" s="26">
        <v>7672656.6600000001</v>
      </c>
      <c r="H32" s="34">
        <f t="shared" si="3"/>
        <v>8706365.6999999974</v>
      </c>
    </row>
    <row r="33" spans="2:8" ht="24" x14ac:dyDescent="0.2">
      <c r="B33" s="10" t="s">
        <v>34</v>
      </c>
      <c r="C33" s="25">
        <v>35726743.710000001</v>
      </c>
      <c r="D33" s="25">
        <v>11347103.969999999</v>
      </c>
      <c r="E33" s="30">
        <f t="shared" si="2"/>
        <v>47073847.68</v>
      </c>
      <c r="F33" s="26">
        <v>16794008.27</v>
      </c>
      <c r="G33" s="26">
        <v>13128733.529999999</v>
      </c>
      <c r="H33" s="34">
        <f t="shared" si="3"/>
        <v>30279839.41</v>
      </c>
    </row>
    <row r="34" spans="2:8" ht="24.6" customHeight="1" x14ac:dyDescent="0.2">
      <c r="B34" s="10" t="s">
        <v>35</v>
      </c>
      <c r="C34" s="25">
        <v>36684828.82</v>
      </c>
      <c r="D34" s="25">
        <v>-3851727.4900000021</v>
      </c>
      <c r="E34" s="30">
        <f t="shared" si="2"/>
        <v>32833101.329999998</v>
      </c>
      <c r="F34" s="26">
        <v>32228180.620000001</v>
      </c>
      <c r="G34" s="26">
        <v>32208040.620000001</v>
      </c>
      <c r="H34" s="34">
        <f t="shared" si="3"/>
        <v>604920.70999999717</v>
      </c>
    </row>
    <row r="35" spans="2:8" ht="24" x14ac:dyDescent="0.2">
      <c r="B35" s="10" t="s">
        <v>36</v>
      </c>
      <c r="C35" s="25">
        <v>93797814.760000005</v>
      </c>
      <c r="D35" s="25">
        <v>47502896.900000006</v>
      </c>
      <c r="E35" s="30">
        <f t="shared" si="2"/>
        <v>141300711.66000003</v>
      </c>
      <c r="F35" s="26">
        <v>47487600.18</v>
      </c>
      <c r="G35" s="26">
        <v>44073874.880000003</v>
      </c>
      <c r="H35" s="34">
        <f t="shared" si="3"/>
        <v>93813111.480000019</v>
      </c>
    </row>
    <row r="36" spans="2:8" ht="24" x14ac:dyDescent="0.2">
      <c r="B36" s="10" t="s">
        <v>37</v>
      </c>
      <c r="C36" s="25">
        <v>54795354</v>
      </c>
      <c r="D36" s="25">
        <v>-2655081</v>
      </c>
      <c r="E36" s="30">
        <f t="shared" si="2"/>
        <v>52140273</v>
      </c>
      <c r="F36" s="26">
        <v>31692745.729999997</v>
      </c>
      <c r="G36" s="26">
        <v>28727389.739999998</v>
      </c>
      <c r="H36" s="34">
        <f t="shared" si="3"/>
        <v>20447527.270000003</v>
      </c>
    </row>
    <row r="37" spans="2:8" x14ac:dyDescent="0.2">
      <c r="B37" s="10" t="s">
        <v>38</v>
      </c>
      <c r="C37" s="25">
        <v>2365589.0099999998</v>
      </c>
      <c r="D37" s="25">
        <v>-1058128.8599999994</v>
      </c>
      <c r="E37" s="30">
        <f t="shared" si="2"/>
        <v>1307460.1500000004</v>
      </c>
      <c r="F37" s="26">
        <v>1247854.1499999999</v>
      </c>
      <c r="G37" s="26">
        <v>1225556.46</v>
      </c>
      <c r="H37" s="34">
        <f t="shared" si="3"/>
        <v>59606.000000000466</v>
      </c>
    </row>
    <row r="38" spans="2:8" x14ac:dyDescent="0.2">
      <c r="B38" s="10" t="s">
        <v>39</v>
      </c>
      <c r="C38" s="25">
        <v>19266418.359999999</v>
      </c>
      <c r="D38" s="25">
        <v>-7107543.3699999973</v>
      </c>
      <c r="E38" s="30">
        <f t="shared" si="2"/>
        <v>12158874.990000002</v>
      </c>
      <c r="F38" s="26">
        <v>6609551.8500000006</v>
      </c>
      <c r="G38" s="26">
        <v>6414791.6900000004</v>
      </c>
      <c r="H38" s="34">
        <f t="shared" si="3"/>
        <v>5549323.1400000015</v>
      </c>
    </row>
    <row r="39" spans="2:8" x14ac:dyDescent="0.2">
      <c r="B39" s="10" t="s">
        <v>40</v>
      </c>
      <c r="C39" s="25">
        <v>8261650.9400000004</v>
      </c>
      <c r="D39" s="25">
        <v>22856.109999999404</v>
      </c>
      <c r="E39" s="30">
        <f t="shared" si="2"/>
        <v>8284507.0499999998</v>
      </c>
      <c r="F39" s="26">
        <v>8284507.0499999998</v>
      </c>
      <c r="G39" s="26">
        <v>7639365.4199999999</v>
      </c>
      <c r="H39" s="34">
        <f t="shared" si="3"/>
        <v>0</v>
      </c>
    </row>
    <row r="40" spans="2:8" s="9" customFormat="1" ht="25.5" customHeight="1" x14ac:dyDescent="0.2">
      <c r="B40" s="12" t="s">
        <v>41</v>
      </c>
      <c r="C40" s="7">
        <f>SUM(C41:C49)</f>
        <v>387409977.88999999</v>
      </c>
      <c r="D40" s="7">
        <f t="shared" ref="D40:H40" si="6">SUM(D41:D49)</f>
        <v>63949840.510000013</v>
      </c>
      <c r="E40" s="29">
        <f t="shared" si="6"/>
        <v>451359818.39999998</v>
      </c>
      <c r="F40" s="7">
        <f t="shared" si="6"/>
        <v>444091023.71999997</v>
      </c>
      <c r="G40" s="7">
        <f t="shared" si="6"/>
        <v>440677199.84999996</v>
      </c>
      <c r="H40" s="29">
        <f t="shared" si="6"/>
        <v>7268794.6799999997</v>
      </c>
    </row>
    <row r="41" spans="2:8" ht="24" x14ac:dyDescent="0.2">
      <c r="B41" s="10" t="s">
        <v>42</v>
      </c>
      <c r="C41" s="25">
        <v>264823084.03999999</v>
      </c>
      <c r="D41" s="25">
        <v>64508145.220000014</v>
      </c>
      <c r="E41" s="30">
        <f t="shared" si="2"/>
        <v>329331229.25999999</v>
      </c>
      <c r="F41" s="26">
        <v>329331229.25999999</v>
      </c>
      <c r="G41" s="26">
        <v>329290741.25999999</v>
      </c>
      <c r="H41" s="34">
        <f t="shared" si="3"/>
        <v>0</v>
      </c>
    </row>
    <row r="42" spans="2:8" x14ac:dyDescent="0.2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">
      <c r="B44" s="10" t="s">
        <v>45</v>
      </c>
      <c r="C44" s="25">
        <v>48451267.399999999</v>
      </c>
      <c r="D44" s="25">
        <v>-2038999.2800000012</v>
      </c>
      <c r="E44" s="30">
        <f t="shared" si="2"/>
        <v>46412268.119999997</v>
      </c>
      <c r="F44" s="26">
        <v>39329517.229999997</v>
      </c>
      <c r="G44" s="26">
        <v>35985914.609999999</v>
      </c>
      <c r="H44" s="34">
        <f t="shared" si="3"/>
        <v>7082750.8900000006</v>
      </c>
    </row>
    <row r="45" spans="2:8" x14ac:dyDescent="0.2">
      <c r="B45" s="10" t="s">
        <v>46</v>
      </c>
      <c r="C45" s="25">
        <v>6125152.9800000004</v>
      </c>
      <c r="D45" s="25">
        <v>-581149.70000000019</v>
      </c>
      <c r="E45" s="30">
        <f t="shared" si="2"/>
        <v>5544003.2800000003</v>
      </c>
      <c r="F45" s="26">
        <v>5544003.2800000003</v>
      </c>
      <c r="G45" s="26">
        <v>5544003.2800000003</v>
      </c>
      <c r="H45" s="34">
        <f t="shared" si="3"/>
        <v>0</v>
      </c>
    </row>
    <row r="46" spans="2:8" ht="24" x14ac:dyDescent="0.2">
      <c r="B46" s="10" t="s">
        <v>47</v>
      </c>
      <c r="C46" s="25">
        <v>11034227.65</v>
      </c>
      <c r="D46" s="25">
        <v>8942272.1699999999</v>
      </c>
      <c r="E46" s="30">
        <f t="shared" si="2"/>
        <v>19976499.82</v>
      </c>
      <c r="F46" s="26">
        <v>19976499.82</v>
      </c>
      <c r="G46" s="26">
        <v>19976499.82</v>
      </c>
      <c r="H46" s="34">
        <f t="shared" si="3"/>
        <v>0</v>
      </c>
    </row>
    <row r="47" spans="2:8" x14ac:dyDescent="0.2">
      <c r="B47" s="10" t="s">
        <v>48</v>
      </c>
      <c r="C47" s="25">
        <v>56976245.82</v>
      </c>
      <c r="D47" s="25">
        <v>-6880427.8999999985</v>
      </c>
      <c r="E47" s="30">
        <f t="shared" si="2"/>
        <v>50095817.920000002</v>
      </c>
      <c r="F47" s="26">
        <v>49909774.130000003</v>
      </c>
      <c r="G47" s="26">
        <v>49880040.880000003</v>
      </c>
      <c r="H47" s="34">
        <f t="shared" si="3"/>
        <v>186043.78999999911</v>
      </c>
    </row>
    <row r="48" spans="2:8" x14ac:dyDescent="0.2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86642506.480000004</v>
      </c>
      <c r="D50" s="7">
        <f t="shared" ref="D50:H50" si="7">SUM(D51:D59)</f>
        <v>1145123.2799999972</v>
      </c>
      <c r="E50" s="29">
        <f t="shared" si="7"/>
        <v>87787629.75999999</v>
      </c>
      <c r="F50" s="7">
        <f t="shared" si="7"/>
        <v>2588772.13</v>
      </c>
      <c r="G50" s="7">
        <f t="shared" si="7"/>
        <v>2412540.23</v>
      </c>
      <c r="H50" s="29">
        <f t="shared" si="7"/>
        <v>85198857.62999998</v>
      </c>
    </row>
    <row r="51" spans="2:8" x14ac:dyDescent="0.2">
      <c r="B51" s="10" t="s">
        <v>52</v>
      </c>
      <c r="C51" s="25">
        <v>79666231.480000004</v>
      </c>
      <c r="D51" s="25">
        <v>2338052.7199999988</v>
      </c>
      <c r="E51" s="30">
        <f t="shared" si="2"/>
        <v>82004284.200000003</v>
      </c>
      <c r="F51" s="26">
        <v>1177720.7</v>
      </c>
      <c r="G51" s="26">
        <v>1137196.99</v>
      </c>
      <c r="H51" s="34">
        <f t="shared" si="3"/>
        <v>80826563.5</v>
      </c>
    </row>
    <row r="52" spans="2:8" x14ac:dyDescent="0.2">
      <c r="B52" s="10" t="s">
        <v>53</v>
      </c>
      <c r="C52" s="25">
        <v>827011</v>
      </c>
      <c r="D52" s="25">
        <v>520546.84999999986</v>
      </c>
      <c r="E52" s="30">
        <f t="shared" si="2"/>
        <v>1347557.8499999999</v>
      </c>
      <c r="F52" s="26">
        <v>566155.43999999994</v>
      </c>
      <c r="G52" s="26">
        <v>535363.74</v>
      </c>
      <c r="H52" s="34">
        <f t="shared" si="3"/>
        <v>781402.40999999992</v>
      </c>
    </row>
    <row r="53" spans="2:8" ht="24" x14ac:dyDescent="0.2">
      <c r="B53" s="10" t="s">
        <v>54</v>
      </c>
      <c r="C53" s="25">
        <v>0</v>
      </c>
      <c r="D53" s="25">
        <v>0</v>
      </c>
      <c r="E53" s="30">
        <f t="shared" si="2"/>
        <v>0</v>
      </c>
      <c r="F53" s="26">
        <v>0</v>
      </c>
      <c r="G53" s="26">
        <v>0</v>
      </c>
      <c r="H53" s="34">
        <f t="shared" si="3"/>
        <v>0</v>
      </c>
    </row>
    <row r="54" spans="2:8" x14ac:dyDescent="0.2">
      <c r="B54" s="10" t="s">
        <v>55</v>
      </c>
      <c r="C54" s="25">
        <v>3350000</v>
      </c>
      <c r="D54" s="25">
        <v>-2004349.7599999998</v>
      </c>
      <c r="E54" s="30">
        <f t="shared" si="2"/>
        <v>1345650.2400000002</v>
      </c>
      <c r="F54" s="26">
        <v>69255</v>
      </c>
      <c r="G54" s="26">
        <v>69252</v>
      </c>
      <c r="H54" s="34">
        <f t="shared" si="3"/>
        <v>1276395.2400000002</v>
      </c>
    </row>
    <row r="55" spans="2:8" x14ac:dyDescent="0.2">
      <c r="B55" s="10" t="s">
        <v>56</v>
      </c>
      <c r="C55" s="25">
        <v>0</v>
      </c>
      <c r="D55" s="25">
        <v>0</v>
      </c>
      <c r="E55" s="30">
        <f t="shared" si="2"/>
        <v>0</v>
      </c>
      <c r="F55" s="26">
        <v>0</v>
      </c>
      <c r="G55" s="26">
        <v>0</v>
      </c>
      <c r="H55" s="34">
        <f t="shared" si="3"/>
        <v>0</v>
      </c>
    </row>
    <row r="56" spans="2:8" x14ac:dyDescent="0.2">
      <c r="B56" s="10" t="s">
        <v>57</v>
      </c>
      <c r="C56" s="25">
        <v>2744720</v>
      </c>
      <c r="D56" s="25">
        <v>310819.30999999866</v>
      </c>
      <c r="E56" s="30">
        <f t="shared" si="2"/>
        <v>3055539.3099999987</v>
      </c>
      <c r="F56" s="26">
        <v>775640.99</v>
      </c>
      <c r="G56" s="26">
        <v>670727.5</v>
      </c>
      <c r="H56" s="34">
        <f t="shared" si="3"/>
        <v>2279898.3199999984</v>
      </c>
    </row>
    <row r="57" spans="2:8" x14ac:dyDescent="0.2">
      <c r="B57" s="10" t="s">
        <v>58</v>
      </c>
      <c r="C57" s="25">
        <v>0</v>
      </c>
      <c r="D57" s="25">
        <v>0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">
      <c r="B58" s="10" t="s">
        <v>59</v>
      </c>
      <c r="C58" s="25">
        <v>0</v>
      </c>
      <c r="D58" s="25">
        <v>0</v>
      </c>
      <c r="E58" s="30">
        <f t="shared" si="2"/>
        <v>0</v>
      </c>
      <c r="F58" s="26">
        <v>0</v>
      </c>
      <c r="G58" s="26">
        <v>0</v>
      </c>
      <c r="H58" s="34">
        <f t="shared" si="3"/>
        <v>0</v>
      </c>
    </row>
    <row r="59" spans="2:8" x14ac:dyDescent="0.2">
      <c r="B59" s="10" t="s">
        <v>60</v>
      </c>
      <c r="C59" s="25">
        <v>54544</v>
      </c>
      <c r="D59" s="25">
        <v>-19945.839999999997</v>
      </c>
      <c r="E59" s="30">
        <f t="shared" si="2"/>
        <v>34598.160000000003</v>
      </c>
      <c r="F59" s="26">
        <v>0</v>
      </c>
      <c r="G59" s="26">
        <v>0</v>
      </c>
      <c r="H59" s="34">
        <f t="shared" si="3"/>
        <v>34598.160000000003</v>
      </c>
    </row>
    <row r="60" spans="2:8" s="9" customFormat="1" x14ac:dyDescent="0.2">
      <c r="B60" s="6" t="s">
        <v>61</v>
      </c>
      <c r="C60" s="7">
        <f>SUM(C61:C63)</f>
        <v>297927350.75999999</v>
      </c>
      <c r="D60" s="7">
        <f t="shared" ref="D60:H60" si="8">SUM(D61:D63)</f>
        <v>138875321.98999998</v>
      </c>
      <c r="E60" s="29">
        <f t="shared" si="8"/>
        <v>436802672.75</v>
      </c>
      <c r="F60" s="7">
        <f t="shared" si="8"/>
        <v>53159436.109999999</v>
      </c>
      <c r="G60" s="7">
        <f t="shared" si="8"/>
        <v>52898152.729999997</v>
      </c>
      <c r="H60" s="29">
        <f t="shared" si="8"/>
        <v>383643236.63999999</v>
      </c>
    </row>
    <row r="61" spans="2:8" x14ac:dyDescent="0.2">
      <c r="B61" s="10" t="s">
        <v>62</v>
      </c>
      <c r="C61" s="25">
        <v>163749999.96000001</v>
      </c>
      <c r="D61" s="25">
        <v>107729037.07999998</v>
      </c>
      <c r="E61" s="30">
        <f t="shared" si="2"/>
        <v>271479037.03999996</v>
      </c>
      <c r="F61" s="26">
        <v>47741454.490000002</v>
      </c>
      <c r="G61" s="26">
        <v>47480171.109999999</v>
      </c>
      <c r="H61" s="34">
        <f t="shared" si="3"/>
        <v>223737582.54999995</v>
      </c>
    </row>
    <row r="62" spans="2:8" x14ac:dyDescent="0.2">
      <c r="B62" s="10" t="s">
        <v>63</v>
      </c>
      <c r="C62" s="25">
        <v>134177350.8</v>
      </c>
      <c r="D62" s="25">
        <v>4504600.8799999952</v>
      </c>
      <c r="E62" s="30">
        <f t="shared" si="2"/>
        <v>138681951.68000001</v>
      </c>
      <c r="F62" s="26">
        <v>5417981.6200000001</v>
      </c>
      <c r="G62" s="26">
        <v>5417981.6200000001</v>
      </c>
      <c r="H62" s="34">
        <f t="shared" si="3"/>
        <v>133263970.06</v>
      </c>
    </row>
    <row r="63" spans="2:8" x14ac:dyDescent="0.2">
      <c r="B63" s="10" t="s">
        <v>64</v>
      </c>
      <c r="C63" s="25">
        <v>0</v>
      </c>
      <c r="D63" s="25">
        <v>26641684.030000001</v>
      </c>
      <c r="E63" s="30">
        <f t="shared" si="2"/>
        <v>26641684.030000001</v>
      </c>
      <c r="F63" s="26">
        <v>0</v>
      </c>
      <c r="G63" s="26">
        <v>0</v>
      </c>
      <c r="H63" s="34">
        <f>SUM(E63-F63)</f>
        <v>26641684.030000001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1348500</v>
      </c>
      <c r="E77" s="29">
        <f t="shared" si="11"/>
        <v>1348500</v>
      </c>
      <c r="F77" s="7">
        <f t="shared" si="11"/>
        <v>913500</v>
      </c>
      <c r="G77" s="7">
        <f t="shared" si="11"/>
        <v>841000</v>
      </c>
      <c r="H77" s="29">
        <f t="shared" si="11"/>
        <v>435000</v>
      </c>
    </row>
    <row r="78" spans="2:8" x14ac:dyDescent="0.2">
      <c r="B78" s="10" t="s">
        <v>79</v>
      </c>
      <c r="C78" s="25">
        <v>0</v>
      </c>
      <c r="D78" s="25">
        <v>0</v>
      </c>
      <c r="E78" s="30">
        <f t="shared" si="2"/>
        <v>0</v>
      </c>
      <c r="F78" s="26">
        <v>0</v>
      </c>
      <c r="G78" s="25">
        <v>0</v>
      </c>
      <c r="H78" s="34">
        <f t="shared" si="3"/>
        <v>0</v>
      </c>
    </row>
    <row r="79" spans="2:8" x14ac:dyDescent="0.2">
      <c r="B79" s="10" t="s">
        <v>80</v>
      </c>
      <c r="C79" s="25">
        <v>0</v>
      </c>
      <c r="D79" s="25">
        <v>0</v>
      </c>
      <c r="E79" s="30">
        <f t="shared" si="2"/>
        <v>0</v>
      </c>
      <c r="F79" s="26">
        <v>0</v>
      </c>
      <c r="G79" s="25">
        <v>0</v>
      </c>
      <c r="H79" s="34">
        <f t="shared" si="3"/>
        <v>0</v>
      </c>
    </row>
    <row r="80" spans="2:8" x14ac:dyDescent="0.2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82</v>
      </c>
      <c r="C81" s="25">
        <v>0</v>
      </c>
      <c r="D81" s="25">
        <v>1348500</v>
      </c>
      <c r="E81" s="30">
        <f t="shared" si="12"/>
        <v>1348500</v>
      </c>
      <c r="F81" s="26">
        <v>913500</v>
      </c>
      <c r="G81" s="25">
        <v>841000</v>
      </c>
      <c r="H81" s="34">
        <f t="shared" si="13"/>
        <v>435000</v>
      </c>
    </row>
    <row r="82" spans="2:13" x14ac:dyDescent="0.2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75" thickBot="1" x14ac:dyDescent="0.25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">
      <c r="B85" s="16" t="s">
        <v>86</v>
      </c>
      <c r="C85" s="17">
        <f>SUM(C86,C94,C104,C114,C124,C134,C138,C147,C151)</f>
        <v>513582768.67999995</v>
      </c>
      <c r="D85" s="17">
        <f t="shared" ref="D85:H85" si="14">SUM(D86,D94,D104,D114,D124,D134,D138,D147,D151)</f>
        <v>272507337.63</v>
      </c>
      <c r="E85" s="31">
        <f t="shared" si="14"/>
        <v>786090106.31000006</v>
      </c>
      <c r="F85" s="17">
        <f t="shared" si="14"/>
        <v>255593904.99000001</v>
      </c>
      <c r="G85" s="17">
        <f t="shared" si="14"/>
        <v>200904740.72999999</v>
      </c>
      <c r="H85" s="31">
        <f t="shared" si="14"/>
        <v>530496201.31999999</v>
      </c>
      <c r="M85" s="18"/>
    </row>
    <row r="86" spans="2:13" x14ac:dyDescent="0.2">
      <c r="B86" s="19" t="s">
        <v>13</v>
      </c>
      <c r="C86" s="7">
        <f>SUM(C87:C93)</f>
        <v>0</v>
      </c>
      <c r="D86" s="7">
        <f t="shared" ref="D86:H86" si="15">SUM(D87:D93)</f>
        <v>156422022.53999999</v>
      </c>
      <c r="E86" s="29">
        <f t="shared" si="15"/>
        <v>156422022.53999999</v>
      </c>
      <c r="F86" s="7">
        <f t="shared" si="15"/>
        <v>81853626.720000014</v>
      </c>
      <c r="G86" s="7">
        <f t="shared" si="15"/>
        <v>40741301.189999998</v>
      </c>
      <c r="H86" s="29">
        <f t="shared" si="15"/>
        <v>74568395.820000008</v>
      </c>
    </row>
    <row r="87" spans="2:13" ht="24" x14ac:dyDescent="0.2">
      <c r="B87" s="10" t="s">
        <v>14</v>
      </c>
      <c r="C87" s="25">
        <v>0</v>
      </c>
      <c r="D87" s="25">
        <v>92234742.450000003</v>
      </c>
      <c r="E87" s="30">
        <f>SUM(C87:D87)</f>
        <v>92234742.450000003</v>
      </c>
      <c r="F87" s="26">
        <v>23252554.18</v>
      </c>
      <c r="G87" s="26">
        <v>11649578.58</v>
      </c>
      <c r="H87" s="34">
        <f t="shared" ref="H87:H153" si="16">SUM(E87-F87)</f>
        <v>68982188.270000011</v>
      </c>
    </row>
    <row r="88" spans="2:13" ht="24.6" customHeight="1" x14ac:dyDescent="0.2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">
      <c r="B89" s="10" t="s">
        <v>16</v>
      </c>
      <c r="C89" s="25">
        <v>0</v>
      </c>
      <c r="D89" s="25">
        <v>10728656.68</v>
      </c>
      <c r="E89" s="30">
        <f t="shared" si="17"/>
        <v>10728656.68</v>
      </c>
      <c r="F89" s="26">
        <v>10723099.550000001</v>
      </c>
      <c r="G89" s="26">
        <v>4042719.42</v>
      </c>
      <c r="H89" s="34">
        <f t="shared" si="16"/>
        <v>5557.1299999989569</v>
      </c>
    </row>
    <row r="90" spans="2:13" x14ac:dyDescent="0.2">
      <c r="B90" s="10" t="s">
        <v>17</v>
      </c>
      <c r="C90" s="25">
        <v>0</v>
      </c>
      <c r="D90" s="25">
        <v>5387624.9199999999</v>
      </c>
      <c r="E90" s="30">
        <f t="shared" si="17"/>
        <v>5387624.9199999999</v>
      </c>
      <c r="F90" s="26">
        <v>5387624.9199999999</v>
      </c>
      <c r="G90" s="26">
        <v>2566925.5499999998</v>
      </c>
      <c r="H90" s="34">
        <f t="shared" si="16"/>
        <v>0</v>
      </c>
    </row>
    <row r="91" spans="2:13" x14ac:dyDescent="0.2">
      <c r="B91" s="10" t="s">
        <v>18</v>
      </c>
      <c r="C91" s="25">
        <v>0</v>
      </c>
      <c r="D91" s="25">
        <v>30333551.280000001</v>
      </c>
      <c r="E91" s="30">
        <f t="shared" si="17"/>
        <v>30333551.280000001</v>
      </c>
      <c r="F91" s="26">
        <v>26986223.34</v>
      </c>
      <c r="G91" s="26">
        <v>13356178.060000001</v>
      </c>
      <c r="H91" s="34">
        <f t="shared" si="16"/>
        <v>3347327.9400000013</v>
      </c>
    </row>
    <row r="92" spans="2:13" x14ac:dyDescent="0.2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20</v>
      </c>
      <c r="C93" s="25">
        <v>0</v>
      </c>
      <c r="D93" s="25">
        <v>17737447.210000001</v>
      </c>
      <c r="E93" s="30">
        <f t="shared" si="17"/>
        <v>17737447.210000001</v>
      </c>
      <c r="F93" s="26">
        <v>15504124.73</v>
      </c>
      <c r="G93" s="26">
        <v>9125899.5800000001</v>
      </c>
      <c r="H93" s="34">
        <f t="shared" si="16"/>
        <v>2233322.4800000004</v>
      </c>
    </row>
    <row r="94" spans="2:13" ht="24" x14ac:dyDescent="0.2">
      <c r="B94" s="20" t="s">
        <v>21</v>
      </c>
      <c r="C94" s="7">
        <f>SUM(C95:C103)</f>
        <v>133785814.37</v>
      </c>
      <c r="D94" s="7">
        <f t="shared" ref="D94:H94" si="18">SUM(D95:D103)</f>
        <v>-10483996.32</v>
      </c>
      <c r="E94" s="29">
        <f t="shared" si="18"/>
        <v>123301818.05</v>
      </c>
      <c r="F94" s="7">
        <f t="shared" si="18"/>
        <v>54851355.649999999</v>
      </c>
      <c r="G94" s="7">
        <f t="shared" si="18"/>
        <v>49310641.439999998</v>
      </c>
      <c r="H94" s="29">
        <f t="shared" si="18"/>
        <v>68450462.399999991</v>
      </c>
    </row>
    <row r="95" spans="2:13" ht="24" x14ac:dyDescent="0.2">
      <c r="B95" s="10" t="s">
        <v>22</v>
      </c>
      <c r="C95" s="25">
        <v>0</v>
      </c>
      <c r="D95" s="25">
        <v>1256.6300000000001</v>
      </c>
      <c r="E95" s="30">
        <f t="shared" si="17"/>
        <v>1256.6300000000001</v>
      </c>
      <c r="F95" s="26">
        <v>0</v>
      </c>
      <c r="G95" s="26">
        <v>0</v>
      </c>
      <c r="H95" s="34">
        <f t="shared" si="16"/>
        <v>1256.6300000000001</v>
      </c>
    </row>
    <row r="96" spans="2:13" x14ac:dyDescent="0.2">
      <c r="B96" s="10" t="s">
        <v>23</v>
      </c>
      <c r="C96" s="25">
        <v>0</v>
      </c>
      <c r="D96" s="25">
        <v>0</v>
      </c>
      <c r="E96" s="30">
        <f t="shared" si="17"/>
        <v>0</v>
      </c>
      <c r="F96" s="26">
        <v>0</v>
      </c>
      <c r="G96" s="26">
        <v>0</v>
      </c>
      <c r="H96" s="34">
        <f t="shared" si="16"/>
        <v>0</v>
      </c>
    </row>
    <row r="97" spans="2:18" ht="24" x14ac:dyDescent="0.2">
      <c r="B97" s="10" t="s">
        <v>24</v>
      </c>
      <c r="C97" s="25">
        <v>0</v>
      </c>
      <c r="D97" s="25">
        <v>0</v>
      </c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4" x14ac:dyDescent="0.2">
      <c r="B98" s="10" t="s">
        <v>25</v>
      </c>
      <c r="C98" s="25">
        <v>26242719.449999999</v>
      </c>
      <c r="D98" s="25">
        <v>-12806036.990000002</v>
      </c>
      <c r="E98" s="30">
        <f t="shared" si="17"/>
        <v>13436682.459999997</v>
      </c>
      <c r="F98" s="26">
        <v>0</v>
      </c>
      <c r="G98" s="26">
        <v>0</v>
      </c>
      <c r="H98" s="34">
        <f t="shared" si="16"/>
        <v>13436682.459999997</v>
      </c>
    </row>
    <row r="99" spans="2:18" ht="24" x14ac:dyDescent="0.2">
      <c r="B99" s="10" t="s">
        <v>26</v>
      </c>
      <c r="C99" s="25">
        <v>2000000</v>
      </c>
      <c r="D99" s="25">
        <v>160813.24</v>
      </c>
      <c r="E99" s="30">
        <f t="shared" si="17"/>
        <v>2160813.2400000002</v>
      </c>
      <c r="F99" s="26">
        <v>0</v>
      </c>
      <c r="G99" s="26">
        <v>0</v>
      </c>
      <c r="H99" s="34">
        <f t="shared" si="16"/>
        <v>2160813.2400000002</v>
      </c>
      <c r="J99" s="21"/>
    </row>
    <row r="100" spans="2:18" x14ac:dyDescent="0.2">
      <c r="B100" s="10" t="s">
        <v>27</v>
      </c>
      <c r="C100" s="25">
        <v>105543094.92</v>
      </c>
      <c r="D100" s="25">
        <v>0</v>
      </c>
      <c r="E100" s="30">
        <f t="shared" si="17"/>
        <v>105543094.92</v>
      </c>
      <c r="F100" s="26">
        <v>54851355.649999999</v>
      </c>
      <c r="G100" s="26">
        <v>49310641.439999998</v>
      </c>
      <c r="H100" s="34">
        <f t="shared" si="16"/>
        <v>50691739.270000003</v>
      </c>
      <c r="R100" s="2"/>
    </row>
    <row r="101" spans="2:18" ht="24" x14ac:dyDescent="0.2">
      <c r="B101" s="10" t="s">
        <v>28</v>
      </c>
      <c r="C101" s="25">
        <v>0</v>
      </c>
      <c r="D101" s="25">
        <v>0</v>
      </c>
      <c r="E101" s="30">
        <f t="shared" si="17"/>
        <v>0</v>
      </c>
      <c r="F101" s="26">
        <v>0</v>
      </c>
      <c r="G101" s="26">
        <v>0</v>
      </c>
      <c r="H101" s="34">
        <f t="shared" si="16"/>
        <v>0</v>
      </c>
    </row>
    <row r="102" spans="2:18" ht="12.6" customHeight="1" x14ac:dyDescent="0.2">
      <c r="B102" s="10" t="s">
        <v>29</v>
      </c>
      <c r="C102" s="25">
        <v>0</v>
      </c>
      <c r="D102" s="25">
        <v>972000</v>
      </c>
      <c r="E102" s="30">
        <f t="shared" si="17"/>
        <v>972000</v>
      </c>
      <c r="F102" s="26">
        <v>0</v>
      </c>
      <c r="G102" s="26">
        <v>0</v>
      </c>
      <c r="H102" s="34">
        <f t="shared" si="16"/>
        <v>972000</v>
      </c>
    </row>
    <row r="103" spans="2:18" ht="24.6" customHeight="1" x14ac:dyDescent="0.2">
      <c r="B103" s="10" t="s">
        <v>30</v>
      </c>
      <c r="C103" s="25">
        <v>0</v>
      </c>
      <c r="D103" s="25">
        <v>1187970.8</v>
      </c>
      <c r="E103" s="30">
        <f t="shared" si="17"/>
        <v>1187970.8</v>
      </c>
      <c r="F103" s="26">
        <v>0</v>
      </c>
      <c r="G103" s="26">
        <v>0</v>
      </c>
      <c r="H103" s="34">
        <f t="shared" si="16"/>
        <v>1187970.8</v>
      </c>
    </row>
    <row r="104" spans="2:18" ht="24" x14ac:dyDescent="0.2">
      <c r="B104" s="20" t="s">
        <v>31</v>
      </c>
      <c r="C104" s="7">
        <f>SUM(C105:C113)</f>
        <v>195414076</v>
      </c>
      <c r="D104" s="7">
        <f t="shared" ref="D104:H104" si="19">SUM(D105:D113)</f>
        <v>50809071.140000015</v>
      </c>
      <c r="E104" s="29">
        <f t="shared" si="19"/>
        <v>246223147.14000002</v>
      </c>
      <c r="F104" s="7">
        <f t="shared" si="19"/>
        <v>82627889.289999992</v>
      </c>
      <c r="G104" s="7">
        <f t="shared" si="19"/>
        <v>80448672.939999998</v>
      </c>
      <c r="H104" s="29">
        <f t="shared" si="19"/>
        <v>163595257.85000002</v>
      </c>
    </row>
    <row r="105" spans="2:18" x14ac:dyDescent="0.2">
      <c r="B105" s="10" t="s">
        <v>32</v>
      </c>
      <c r="C105" s="25">
        <v>0</v>
      </c>
      <c r="D105" s="25">
        <v>0</v>
      </c>
      <c r="E105" s="30">
        <f t="shared" si="17"/>
        <v>0</v>
      </c>
      <c r="F105" s="26">
        <v>0</v>
      </c>
      <c r="G105" s="26">
        <v>0</v>
      </c>
      <c r="H105" s="34">
        <f t="shared" si="16"/>
        <v>0</v>
      </c>
    </row>
    <row r="106" spans="2:18" x14ac:dyDescent="0.2">
      <c r="B106" s="10" t="s">
        <v>33</v>
      </c>
      <c r="C106" s="25">
        <v>56000000</v>
      </c>
      <c r="D106" s="25">
        <v>-22612321.400000006</v>
      </c>
      <c r="E106" s="30">
        <f t="shared" si="17"/>
        <v>33387678.599999994</v>
      </c>
      <c r="F106" s="26">
        <v>7311634.9400000004</v>
      </c>
      <c r="G106" s="26">
        <v>7311634.9400000004</v>
      </c>
      <c r="H106" s="34">
        <f t="shared" si="16"/>
        <v>26076043.659999993</v>
      </c>
    </row>
    <row r="107" spans="2:18" ht="24" x14ac:dyDescent="0.2">
      <c r="B107" s="10" t="s">
        <v>34</v>
      </c>
      <c r="C107" s="25">
        <v>4500000</v>
      </c>
      <c r="D107" s="25">
        <v>632076.0299999998</v>
      </c>
      <c r="E107" s="30">
        <f t="shared" si="17"/>
        <v>5132076.0299999993</v>
      </c>
      <c r="F107" s="26">
        <v>3414513.13</v>
      </c>
      <c r="G107" s="26">
        <v>2381066.94</v>
      </c>
      <c r="H107" s="34">
        <f t="shared" si="16"/>
        <v>1717562.8999999994</v>
      </c>
    </row>
    <row r="108" spans="2:18" ht="24" x14ac:dyDescent="0.2">
      <c r="B108" s="10" t="s">
        <v>35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4" x14ac:dyDescent="0.2">
      <c r="B109" s="10" t="s">
        <v>36</v>
      </c>
      <c r="C109" s="25">
        <v>134914076</v>
      </c>
      <c r="D109" s="25">
        <v>70289316.51000002</v>
      </c>
      <c r="E109" s="30">
        <f t="shared" si="17"/>
        <v>205203392.51000002</v>
      </c>
      <c r="F109" s="26">
        <v>71901741.219999999</v>
      </c>
      <c r="G109" s="26">
        <v>70755971.060000002</v>
      </c>
      <c r="H109" s="34">
        <f t="shared" si="16"/>
        <v>133301651.29000002</v>
      </c>
    </row>
    <row r="110" spans="2:18" ht="24" x14ac:dyDescent="0.2">
      <c r="B110" s="10" t="s">
        <v>37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">
      <c r="B111" s="10" t="s">
        <v>38</v>
      </c>
      <c r="C111" s="25">
        <v>0</v>
      </c>
      <c r="D111" s="25">
        <v>0</v>
      </c>
      <c r="E111" s="30">
        <f t="shared" si="17"/>
        <v>0</v>
      </c>
      <c r="F111" s="26">
        <v>0</v>
      </c>
      <c r="G111" s="26">
        <v>0</v>
      </c>
      <c r="H111" s="34">
        <f t="shared" si="16"/>
        <v>0</v>
      </c>
    </row>
    <row r="112" spans="2:18" x14ac:dyDescent="0.2">
      <c r="B112" s="10" t="s">
        <v>39</v>
      </c>
      <c r="C112" s="25">
        <v>0</v>
      </c>
      <c r="D112" s="25">
        <v>0</v>
      </c>
      <c r="E112" s="30">
        <f t="shared" si="17"/>
        <v>0</v>
      </c>
      <c r="F112" s="26">
        <v>0</v>
      </c>
      <c r="G112" s="26">
        <v>0</v>
      </c>
      <c r="H112" s="34">
        <f t="shared" si="16"/>
        <v>0</v>
      </c>
      <c r="J112" s="21"/>
    </row>
    <row r="113" spans="2:8" x14ac:dyDescent="0.2">
      <c r="B113" s="10" t="s">
        <v>40</v>
      </c>
      <c r="C113" s="25">
        <v>0</v>
      </c>
      <c r="D113" s="25">
        <v>2500000</v>
      </c>
      <c r="E113" s="30">
        <f t="shared" si="17"/>
        <v>2500000</v>
      </c>
      <c r="F113" s="26">
        <v>0</v>
      </c>
      <c r="G113" s="26">
        <v>0</v>
      </c>
      <c r="H113" s="34">
        <f t="shared" si="16"/>
        <v>2500000</v>
      </c>
    </row>
    <row r="114" spans="2:8" ht="29.25" customHeight="1" x14ac:dyDescent="0.2">
      <c r="B114" s="20" t="s">
        <v>41</v>
      </c>
      <c r="C114" s="7">
        <f>SUM(C115:C123)</f>
        <v>55349000.020000003</v>
      </c>
      <c r="D114" s="7">
        <f t="shared" ref="D114:H114" si="20">SUM(D115:D123)</f>
        <v>-2334119.6300000008</v>
      </c>
      <c r="E114" s="29">
        <f t="shared" si="20"/>
        <v>53014880.390000001</v>
      </c>
      <c r="F114" s="7">
        <f t="shared" si="20"/>
        <v>27866422.740000002</v>
      </c>
      <c r="G114" s="7">
        <f t="shared" si="20"/>
        <v>27047897.869999997</v>
      </c>
      <c r="H114" s="29">
        <f t="shared" si="20"/>
        <v>25148457.650000006</v>
      </c>
    </row>
    <row r="115" spans="2:8" ht="24" x14ac:dyDescent="0.2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45</v>
      </c>
      <c r="C118" s="25">
        <v>55349000.020000003</v>
      </c>
      <c r="D118" s="25">
        <v>-14060109.710000001</v>
      </c>
      <c r="E118" s="30">
        <f t="shared" si="17"/>
        <v>41288890.310000002</v>
      </c>
      <c r="F118" s="26">
        <v>16153696.9</v>
      </c>
      <c r="G118" s="26">
        <v>15810780.24</v>
      </c>
      <c r="H118" s="34">
        <f t="shared" si="16"/>
        <v>25135193.410000004</v>
      </c>
    </row>
    <row r="119" spans="2:8" x14ac:dyDescent="0.2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47</v>
      </c>
      <c r="C120" s="25">
        <v>0</v>
      </c>
      <c r="D120" s="25">
        <v>909214.08</v>
      </c>
      <c r="E120" s="30">
        <f t="shared" si="17"/>
        <v>909214.08</v>
      </c>
      <c r="F120" s="26">
        <v>909214.08000000007</v>
      </c>
      <c r="G120" s="26">
        <v>433605.87</v>
      </c>
      <c r="H120" s="34">
        <f t="shared" si="16"/>
        <v>-1.1641532182693481E-10</v>
      </c>
    </row>
    <row r="121" spans="2:8" x14ac:dyDescent="0.2">
      <c r="B121" s="10" t="s">
        <v>48</v>
      </c>
      <c r="C121" s="25">
        <v>0</v>
      </c>
      <c r="D121" s="25">
        <v>10816776</v>
      </c>
      <c r="E121" s="30">
        <f t="shared" si="17"/>
        <v>10816776</v>
      </c>
      <c r="F121" s="26">
        <v>10803511.76</v>
      </c>
      <c r="G121" s="26">
        <v>10803511.76</v>
      </c>
      <c r="H121" s="34">
        <f t="shared" si="16"/>
        <v>13264.240000000224</v>
      </c>
    </row>
    <row r="122" spans="2:8" x14ac:dyDescent="0.2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51</v>
      </c>
      <c r="C124" s="7">
        <f>SUM(C125:C133)</f>
        <v>1160000</v>
      </c>
      <c r="D124" s="7">
        <f t="shared" ref="D124:H124" si="21">SUM(D125:D133)</f>
        <v>7523919.0899999999</v>
      </c>
      <c r="E124" s="29">
        <f t="shared" si="21"/>
        <v>8683919.0899999999</v>
      </c>
      <c r="F124" s="7">
        <f t="shared" si="21"/>
        <v>74799.12</v>
      </c>
      <c r="G124" s="7">
        <f t="shared" si="21"/>
        <v>74799.12</v>
      </c>
      <c r="H124" s="29">
        <f t="shared" si="21"/>
        <v>8609119.9700000007</v>
      </c>
    </row>
    <row r="125" spans="2:8" x14ac:dyDescent="0.2">
      <c r="B125" s="10" t="s">
        <v>52</v>
      </c>
      <c r="C125" s="25">
        <v>1000000</v>
      </c>
      <c r="D125" s="25">
        <v>1406160.9700000002</v>
      </c>
      <c r="E125" s="30">
        <f t="shared" si="17"/>
        <v>2406160.9700000002</v>
      </c>
      <c r="F125" s="26">
        <v>0</v>
      </c>
      <c r="G125" s="26">
        <v>0</v>
      </c>
      <c r="H125" s="34">
        <f t="shared" si="16"/>
        <v>2406160.9700000002</v>
      </c>
    </row>
    <row r="126" spans="2:8" x14ac:dyDescent="0.2">
      <c r="B126" s="10" t="s">
        <v>53</v>
      </c>
      <c r="C126" s="25">
        <v>0</v>
      </c>
      <c r="D126" s="25">
        <v>89155</v>
      </c>
      <c r="E126" s="30">
        <f t="shared" si="17"/>
        <v>89155</v>
      </c>
      <c r="F126" s="26">
        <v>0</v>
      </c>
      <c r="G126" s="26">
        <v>0</v>
      </c>
      <c r="H126" s="34">
        <f t="shared" si="16"/>
        <v>89155</v>
      </c>
    </row>
    <row r="127" spans="2:8" ht="24" x14ac:dyDescent="0.2">
      <c r="B127" s="10" t="s">
        <v>54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">
      <c r="B128" s="10" t="s">
        <v>55</v>
      </c>
      <c r="C128" s="25">
        <v>0</v>
      </c>
      <c r="D128" s="25">
        <v>6169603.1200000001</v>
      </c>
      <c r="E128" s="30">
        <f t="shared" si="17"/>
        <v>6169603.1200000001</v>
      </c>
      <c r="F128" s="26">
        <v>74799.12</v>
      </c>
      <c r="G128" s="26">
        <v>74799.12</v>
      </c>
      <c r="H128" s="34">
        <f t="shared" si="16"/>
        <v>6094804</v>
      </c>
    </row>
    <row r="129" spans="2:8" x14ac:dyDescent="0.2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">
      <c r="B130" s="10" t="s">
        <v>57</v>
      </c>
      <c r="C130" s="25">
        <v>160000</v>
      </c>
      <c r="D130" s="25">
        <v>-141000</v>
      </c>
      <c r="E130" s="30">
        <f t="shared" si="17"/>
        <v>19000</v>
      </c>
      <c r="F130" s="26">
        <v>0</v>
      </c>
      <c r="G130" s="26">
        <v>0</v>
      </c>
      <c r="H130" s="34">
        <f t="shared" si="16"/>
        <v>19000</v>
      </c>
    </row>
    <row r="131" spans="2:8" x14ac:dyDescent="0.2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61</v>
      </c>
      <c r="C134" s="7">
        <f>SUM(C135:C137)</f>
        <v>107472168.83</v>
      </c>
      <c r="D134" s="7">
        <f t="shared" ref="D134:H134" si="22">SUM(D135:D137)</f>
        <v>70570440.809999987</v>
      </c>
      <c r="E134" s="29">
        <f t="shared" si="22"/>
        <v>178042609.63999999</v>
      </c>
      <c r="F134" s="7">
        <f t="shared" si="22"/>
        <v>8319811.4700000007</v>
      </c>
      <c r="G134" s="7">
        <f t="shared" si="22"/>
        <v>3281428.17</v>
      </c>
      <c r="H134" s="29">
        <f t="shared" si="22"/>
        <v>169722798.16999999</v>
      </c>
    </row>
    <row r="135" spans="2:8" x14ac:dyDescent="0.2">
      <c r="B135" s="10" t="s">
        <v>62</v>
      </c>
      <c r="C135" s="25">
        <v>98900740.25</v>
      </c>
      <c r="D135" s="26">
        <v>49141869.389999986</v>
      </c>
      <c r="E135" s="30">
        <f t="shared" si="17"/>
        <v>148042609.63999999</v>
      </c>
      <c r="F135" s="26">
        <v>7771649.7700000005</v>
      </c>
      <c r="G135" s="26">
        <v>3143913.54</v>
      </c>
      <c r="H135" s="34">
        <f t="shared" si="16"/>
        <v>140270959.86999997</v>
      </c>
    </row>
    <row r="136" spans="2:8" x14ac:dyDescent="0.2">
      <c r="B136" s="10" t="s">
        <v>63</v>
      </c>
      <c r="C136" s="25">
        <v>8571428.5800000001</v>
      </c>
      <c r="D136" s="26">
        <v>21428571.420000002</v>
      </c>
      <c r="E136" s="30">
        <f t="shared" si="17"/>
        <v>30000000</v>
      </c>
      <c r="F136" s="26">
        <v>548161.69999999995</v>
      </c>
      <c r="G136" s="26">
        <v>137514.63</v>
      </c>
      <c r="H136" s="34">
        <f t="shared" si="16"/>
        <v>29451838.300000001</v>
      </c>
    </row>
    <row r="137" spans="2:8" x14ac:dyDescent="0.2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78</v>
      </c>
      <c r="C151" s="7">
        <f>SUM(C152:C158)</f>
        <v>20401709.460000001</v>
      </c>
      <c r="D151" s="7">
        <f t="shared" ref="D151:H151" si="25">SUM(D152:D158)</f>
        <v>0</v>
      </c>
      <c r="E151" s="29">
        <f t="shared" si="25"/>
        <v>20401709.460000001</v>
      </c>
      <c r="F151" s="7">
        <f t="shared" si="25"/>
        <v>0</v>
      </c>
      <c r="G151" s="7">
        <f t="shared" si="25"/>
        <v>0</v>
      </c>
      <c r="H151" s="29">
        <f t="shared" si="25"/>
        <v>20401709.460000001</v>
      </c>
    </row>
    <row r="152" spans="2:8" x14ac:dyDescent="0.2">
      <c r="B152" s="10" t="s">
        <v>79</v>
      </c>
      <c r="C152" s="25">
        <v>19019330.34</v>
      </c>
      <c r="D152" s="26">
        <v>0</v>
      </c>
      <c r="E152" s="30">
        <f t="shared" si="17"/>
        <v>19019330.34</v>
      </c>
      <c r="F152" s="26">
        <v>0</v>
      </c>
      <c r="G152" s="26">
        <v>0</v>
      </c>
      <c r="H152" s="34">
        <f t="shared" si="16"/>
        <v>19019330.34</v>
      </c>
    </row>
    <row r="153" spans="2:8" x14ac:dyDescent="0.2">
      <c r="B153" s="10" t="s">
        <v>80</v>
      </c>
      <c r="C153" s="25">
        <v>1382379.12</v>
      </c>
      <c r="D153" s="26">
        <v>0</v>
      </c>
      <c r="E153" s="30">
        <f t="shared" si="17"/>
        <v>1382379.12</v>
      </c>
      <c r="F153" s="26">
        <v>0</v>
      </c>
      <c r="G153" s="26">
        <v>0</v>
      </c>
      <c r="H153" s="34">
        <f t="shared" si="16"/>
        <v>1382379.12</v>
      </c>
    </row>
    <row r="154" spans="2:8" x14ac:dyDescent="0.2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ht="12.75" thickBot="1" x14ac:dyDescent="0.25">
      <c r="B160" s="23" t="s">
        <v>87</v>
      </c>
      <c r="C160" s="24">
        <f>SUM(C10,C85)</f>
        <v>2731395634.3699994</v>
      </c>
      <c r="D160" s="24">
        <f t="shared" ref="D160:G160" si="28">SUM(D10,D85)</f>
        <v>374339590.32999998</v>
      </c>
      <c r="E160" s="32">
        <f>SUM(E10,E85)</f>
        <v>3105735224.7000003</v>
      </c>
      <c r="F160" s="24">
        <f t="shared" si="28"/>
        <v>1874243221.49</v>
      </c>
      <c r="G160" s="24">
        <f t="shared" si="28"/>
        <v>1756648996.26</v>
      </c>
      <c r="H160" s="32">
        <f>SUM(H10,H85)</f>
        <v>1231492003.21</v>
      </c>
    </row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</sheetData>
  <sheetProtection algorithmName="SHA-512" hashValue="WHKiQYWXbs+29g8GpKFdogoMS+GMeDs86R2Gs6hfSR74ztscBzd1d/6LmQszqY1jy+Y3sXixG5pvdp1bRNYv3g==" saltValue="pB9U+kyJmp0Mh9KENuWWVA==" spinCount="100000" sheet="1" objects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94488188976377963" bottom="0.74803149606299213" header="0.31496062992125984" footer="0.31496062992125984"/>
  <pageSetup scale="53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2022-04-20T18:46:39Z</cp:lastPrinted>
  <dcterms:created xsi:type="dcterms:W3CDTF">2020-01-08T21:14:59Z</dcterms:created>
  <dcterms:modified xsi:type="dcterms:W3CDTF">2022-07-12T21:47:58Z</dcterms:modified>
</cp:coreProperties>
</file>